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'Blad1'!$A$1:$F$77</definedName>
  </definedNames>
  <calcPr fullCalcOnLoad="1"/>
</workbook>
</file>

<file path=xl/sharedStrings.xml><?xml version="1.0" encoding="utf-8"?>
<sst xmlns="http://schemas.openxmlformats.org/spreadsheetml/2006/main" count="33" uniqueCount="29">
  <si>
    <t>ACCU capaciteit:</t>
  </si>
  <si>
    <t>ah</t>
  </si>
  <si>
    <t>230 Volt Verbraucher:</t>
  </si>
  <si>
    <t xml:space="preserve"> Watt</t>
  </si>
  <si>
    <t>Ladezeit</t>
  </si>
  <si>
    <t>Stunden pro Tag</t>
  </si>
  <si>
    <t>Tagesverbrauch 230V - AC</t>
  </si>
  <si>
    <t>Tagesverbrauch DC</t>
  </si>
  <si>
    <t>Tagesverbrauch Wh</t>
  </si>
  <si>
    <t>12/ 24 / 48 Volt  DC Verbraucher</t>
  </si>
  <si>
    <t>Tagesverbrauch Total</t>
  </si>
  <si>
    <t>Amp</t>
  </si>
  <si>
    <t>Strom Verbr. (A)</t>
  </si>
  <si>
    <t>Ah</t>
  </si>
  <si>
    <t>Objekt:</t>
  </si>
  <si>
    <t>Zeit Std.</t>
  </si>
  <si>
    <t>Batterie Kapazität - AGM / GEL</t>
  </si>
  <si>
    <t>Batterie Kapazität - Lithium</t>
  </si>
  <si>
    <t>Grüne Felder ausfüllen</t>
  </si>
  <si>
    <t>Batterie Spannung in Volt</t>
  </si>
  <si>
    <t>Gelb / Orange wird berechnet</t>
  </si>
  <si>
    <t>Kaffeemaschine (6x2min)</t>
  </si>
  <si>
    <t>Licht 6x LED à 2Watt</t>
  </si>
  <si>
    <t>Ladestrom je Stunde in Ampere*</t>
  </si>
  <si>
    <t>* max. Ladung AGM / GEL  30% von Bat Kap.</t>
  </si>
  <si>
    <t xml:space="preserve"> * Ladung Lithium meist 50% von Bat Kap.</t>
  </si>
  <si>
    <t>Energiebedarf, Kapazität &amp; Ladezeit</t>
  </si>
  <si>
    <t>Kap. Lithium x 1.1 x 1.1</t>
  </si>
  <si>
    <t>Kap. AGM Gel  x 1.75 x 1.1</t>
  </si>
</sst>
</file>

<file path=xl/styles.xml><?xml version="1.0" encoding="utf-8"?>
<styleSheet xmlns="http://schemas.openxmlformats.org/spreadsheetml/2006/main">
  <numFmts count="37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€&quot;\ #,##0_-;&quot;€&quot;\ #,##0\-"/>
    <numFmt numFmtId="171" formatCode="&quot;€&quot;\ #,##0_-;[Red]&quot;€&quot;\ #,##0\-"/>
    <numFmt numFmtId="172" formatCode="&quot;€&quot;\ #,##0.00_-;&quot;€&quot;\ #,##0.00\-"/>
    <numFmt numFmtId="173" formatCode="&quot;€&quot;\ #,##0.00_-;[Red]&quot;€&quot;\ #,##0.00\-"/>
    <numFmt numFmtId="174" formatCode="_-&quot;€&quot;\ * #,##0_-;_-&quot;€&quot;\ * #,##0\-;_-&quot;€&quot;\ * &quot;-&quot;_-;_-@_-"/>
    <numFmt numFmtId="175" formatCode="_-* #,##0_-;_-* #,##0\-;_-* &quot;-&quot;_-;_-@_-"/>
    <numFmt numFmtId="176" formatCode="_-&quot;€&quot;\ * #,##0.00_-;_-&quot;€&quot;\ * #,##0.00\-;_-&quot;€&quot;\ * &quot;-&quot;??_-;_-@_-"/>
    <numFmt numFmtId="177" formatCode="_-* #,##0.00_-;_-* #,##0.00\-;_-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€&quot;#,##0_);\(&quot;€&quot;#,##0\)"/>
    <numFmt numFmtId="187" formatCode="&quot;€&quot;#,##0_);[Red]\(&quot;€&quot;#,##0\)"/>
    <numFmt numFmtId="188" formatCode="&quot;€&quot;#,##0.00_);\(&quot;€&quot;#,##0.00\)"/>
    <numFmt numFmtId="189" formatCode="&quot;€&quot;#,##0.00_);[Red]\(&quot;€&quot;#,##0.00\)"/>
    <numFmt numFmtId="190" formatCode="_(&quot;€&quot;* #,##0_);_(&quot;€&quot;* \(#,##0\);_(&quot;€&quot;* &quot;-&quot;_);_(@_)"/>
    <numFmt numFmtId="191" formatCode="_(&quot;€&quot;* #,##0.00_);_(&quot;€&quot;* \(#,##0.00\);_(&quot;€&quot;* &quot;-&quot;??_);_(@_)"/>
    <numFmt numFmtId="192" formatCode="0.0"/>
  </numFmts>
  <fonts count="5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b/>
      <sz val="11"/>
      <color indexed="12"/>
      <name val="Comic Sans MS"/>
      <family val="4"/>
    </font>
    <font>
      <b/>
      <sz val="11"/>
      <name val="Comic Sans MS"/>
      <family val="4"/>
    </font>
    <font>
      <sz val="11"/>
      <color indexed="9"/>
      <name val="Comic Sans MS"/>
      <family val="4"/>
    </font>
    <font>
      <b/>
      <sz val="11"/>
      <name val="Arial"/>
      <family val="2"/>
    </font>
    <font>
      <b/>
      <sz val="11"/>
      <color indexed="10"/>
      <name val="Comic Sans MS"/>
      <family val="4"/>
    </font>
    <font>
      <sz val="11"/>
      <color indexed="10"/>
      <name val="Comic Sans MS"/>
      <family val="4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9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2"/>
      <color theme="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9D08E"/>
        <bgColor indexed="64"/>
      </patternFill>
    </fill>
  </fills>
  <borders count="4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0" fontId="4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185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33" borderId="11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0" xfId="0" applyFont="1" applyBorder="1" applyAlignment="1">
      <alignment horizontal="left"/>
    </xf>
    <xf numFmtId="1" fontId="8" fillId="0" borderId="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1" fontId="10" fillId="0" borderId="0" xfId="0" applyNumberFormat="1" applyFont="1" applyBorder="1" applyAlignment="1">
      <alignment horizontal="left"/>
    </xf>
    <xf numFmtId="0" fontId="7" fillId="33" borderId="15" xfId="0" applyFont="1" applyFill="1" applyBorder="1" applyAlignment="1">
      <alignment horizontal="right"/>
    </xf>
    <xf numFmtId="0" fontId="7" fillId="33" borderId="16" xfId="0" applyFont="1" applyFill="1" applyBorder="1" applyAlignment="1">
      <alignment horizontal="center"/>
    </xf>
    <xf numFmtId="1" fontId="9" fillId="0" borderId="12" xfId="0" applyNumberFormat="1" applyFont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1" fillId="34" borderId="17" xfId="0" applyFont="1" applyFill="1" applyBorder="1" applyAlignment="1">
      <alignment horizontal="center"/>
    </xf>
    <xf numFmtId="0" fontId="12" fillId="35" borderId="18" xfId="0" applyFont="1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17" xfId="0" applyFill="1" applyBorder="1" applyAlignment="1">
      <alignment horizontal="center"/>
    </xf>
    <xf numFmtId="0" fontId="13" fillId="0" borderId="14" xfId="0" applyFont="1" applyBorder="1" applyAlignment="1">
      <alignment horizontal="left"/>
    </xf>
    <xf numFmtId="0" fontId="14" fillId="34" borderId="0" xfId="0" applyFont="1" applyFill="1" applyBorder="1" applyAlignment="1">
      <alignment horizontal="left"/>
    </xf>
    <xf numFmtId="0" fontId="0" fillId="34" borderId="13" xfId="0" applyFill="1" applyBorder="1" applyAlignment="1">
      <alignment horizontal="center"/>
    </xf>
    <xf numFmtId="0" fontId="2" fillId="36" borderId="18" xfId="0" applyFont="1" applyFill="1" applyBorder="1" applyAlignment="1">
      <alignment horizontal="center"/>
    </xf>
    <xf numFmtId="0" fontId="2" fillId="36" borderId="10" xfId="0" applyFont="1" applyFill="1" applyBorder="1" applyAlignment="1">
      <alignment/>
    </xf>
    <xf numFmtId="0" fontId="17" fillId="0" borderId="14" xfId="0" applyFont="1" applyBorder="1" applyAlignment="1">
      <alignment horizontal="left"/>
    </xf>
    <xf numFmtId="0" fontId="17" fillId="34" borderId="0" xfId="0" applyFont="1" applyFill="1" applyBorder="1" applyAlignment="1">
      <alignment horizontal="left"/>
    </xf>
    <xf numFmtId="0" fontId="18" fillId="0" borderId="0" xfId="0" applyFont="1" applyBorder="1" applyAlignment="1">
      <alignment horizontal="center"/>
    </xf>
    <xf numFmtId="0" fontId="20" fillId="36" borderId="16" xfId="0" applyFont="1" applyFill="1" applyBorder="1" applyAlignment="1">
      <alignment/>
    </xf>
    <xf numFmtId="0" fontId="2" fillId="36" borderId="19" xfId="0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7" fillId="0" borderId="18" xfId="0" applyFont="1" applyBorder="1" applyAlignment="1">
      <alignment horizontal="left"/>
    </xf>
    <xf numFmtId="0" fontId="17" fillId="34" borderId="17" xfId="0" applyFont="1" applyFill="1" applyBorder="1" applyAlignment="1">
      <alignment horizontal="left"/>
    </xf>
    <xf numFmtId="0" fontId="18" fillId="0" borderId="17" xfId="0" applyFont="1" applyBorder="1" applyAlignment="1">
      <alignment horizontal="center"/>
    </xf>
    <xf numFmtId="192" fontId="21" fillId="34" borderId="17" xfId="0" applyNumberFormat="1" applyFont="1" applyFill="1" applyBorder="1" applyAlignment="1">
      <alignment horizontal="center"/>
    </xf>
    <xf numFmtId="0" fontId="21" fillId="34" borderId="10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left"/>
    </xf>
    <xf numFmtId="0" fontId="22" fillId="33" borderId="20" xfId="0" applyFont="1" applyFill="1" applyBorder="1" applyAlignment="1">
      <alignment horizontal="center"/>
    </xf>
    <xf numFmtId="0" fontId="20" fillId="36" borderId="13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/>
    </xf>
    <xf numFmtId="0" fontId="13" fillId="0" borderId="18" xfId="0" applyFont="1" applyBorder="1" applyAlignment="1">
      <alignment horizontal="left"/>
    </xf>
    <xf numFmtId="0" fontId="15" fillId="0" borderId="17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1" fillId="34" borderId="17" xfId="0" applyFont="1" applyFill="1" applyBorder="1" applyAlignment="1">
      <alignment horizontal="center"/>
    </xf>
    <xf numFmtId="0" fontId="11" fillId="37" borderId="21" xfId="0" applyFont="1" applyFill="1" applyBorder="1" applyAlignment="1">
      <alignment horizontal="center"/>
    </xf>
    <xf numFmtId="0" fontId="11" fillId="37" borderId="22" xfId="0" applyFont="1" applyFill="1" applyBorder="1" applyAlignment="1">
      <alignment horizontal="center"/>
    </xf>
    <xf numFmtId="0" fontId="11" fillId="37" borderId="23" xfId="0" applyFont="1" applyFill="1" applyBorder="1" applyAlignment="1">
      <alignment horizontal="center"/>
    </xf>
    <xf numFmtId="0" fontId="11" fillId="34" borderId="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6" fillId="34" borderId="0" xfId="0" applyFont="1" applyFill="1" applyBorder="1" applyAlignment="1">
      <alignment horizontal="center"/>
    </xf>
    <xf numFmtId="0" fontId="17" fillId="34" borderId="12" xfId="0" applyFont="1" applyFill="1" applyBorder="1" applyAlignment="1">
      <alignment horizontal="left"/>
    </xf>
    <xf numFmtId="0" fontId="18" fillId="0" borderId="12" xfId="0" applyFont="1" applyBorder="1" applyAlignment="1">
      <alignment horizontal="center"/>
    </xf>
    <xf numFmtId="0" fontId="0" fillId="34" borderId="12" xfId="0" applyFill="1" applyBorder="1" applyAlignment="1">
      <alignment horizontal="center"/>
    </xf>
    <xf numFmtId="192" fontId="21" fillId="34" borderId="12" xfId="0" applyNumberFormat="1" applyFont="1" applyFill="1" applyBorder="1" applyAlignment="1">
      <alignment horizontal="center"/>
    </xf>
    <xf numFmtId="0" fontId="21" fillId="34" borderId="20" xfId="0" applyFont="1" applyFill="1" applyBorder="1" applyAlignment="1">
      <alignment horizontal="center"/>
    </xf>
    <xf numFmtId="1" fontId="12" fillId="33" borderId="13" xfId="0" applyNumberFormat="1" applyFont="1" applyFill="1" applyBorder="1" applyAlignment="1">
      <alignment horizontal="center"/>
    </xf>
    <xf numFmtId="0" fontId="2" fillId="36" borderId="20" xfId="0" applyFont="1" applyFill="1" applyBorder="1" applyAlignment="1">
      <alignment/>
    </xf>
    <xf numFmtId="0" fontId="0" fillId="19" borderId="24" xfId="0" applyFont="1" applyFill="1" applyBorder="1" applyAlignment="1">
      <alignment horizontal="center"/>
    </xf>
    <xf numFmtId="0" fontId="0" fillId="19" borderId="25" xfId="0" applyFont="1" applyFill="1" applyBorder="1" applyAlignment="1">
      <alignment horizontal="center"/>
    </xf>
    <xf numFmtId="0" fontId="11" fillId="37" borderId="26" xfId="0" applyFont="1" applyFill="1" applyBorder="1" applyAlignment="1">
      <alignment horizontal="center"/>
    </xf>
    <xf numFmtId="192" fontId="0" fillId="38" borderId="24" xfId="0" applyNumberFormat="1" applyFont="1" applyFill="1" applyBorder="1" applyAlignment="1">
      <alignment horizontal="center"/>
    </xf>
    <xf numFmtId="0" fontId="0" fillId="38" borderId="27" xfId="0" applyFont="1" applyFill="1" applyBorder="1" applyAlignment="1">
      <alignment horizontal="center"/>
    </xf>
    <xf numFmtId="192" fontId="0" fillId="38" borderId="25" xfId="0" applyNumberFormat="1" applyFont="1" applyFill="1" applyBorder="1" applyAlignment="1">
      <alignment horizontal="center"/>
    </xf>
    <xf numFmtId="0" fontId="0" fillId="38" borderId="28" xfId="0" applyFont="1" applyFill="1" applyBorder="1" applyAlignment="1">
      <alignment horizontal="center"/>
    </xf>
    <xf numFmtId="0" fontId="0" fillId="38" borderId="29" xfId="0" applyFont="1" applyFill="1" applyBorder="1" applyAlignment="1">
      <alignment horizontal="center"/>
    </xf>
    <xf numFmtId="0" fontId="0" fillId="38" borderId="30" xfId="0" applyFont="1" applyFill="1" applyBorder="1" applyAlignment="1">
      <alignment horizontal="center"/>
    </xf>
    <xf numFmtId="0" fontId="0" fillId="38" borderId="24" xfId="0" applyFont="1" applyFill="1" applyBorder="1" applyAlignment="1">
      <alignment horizontal="center"/>
    </xf>
    <xf numFmtId="0" fontId="0" fillId="19" borderId="24" xfId="0" applyFont="1" applyFill="1" applyBorder="1" applyAlignment="1">
      <alignment/>
    </xf>
    <xf numFmtId="0" fontId="0" fillId="19" borderId="24" xfId="0" applyFont="1" applyFill="1" applyBorder="1" applyAlignment="1">
      <alignment horizontal="left"/>
    </xf>
    <xf numFmtId="0" fontId="0" fillId="19" borderId="25" xfId="0" applyFont="1" applyFill="1" applyBorder="1" applyAlignment="1">
      <alignment/>
    </xf>
    <xf numFmtId="0" fontId="0" fillId="19" borderId="29" xfId="0" applyFont="1" applyFill="1" applyBorder="1" applyAlignment="1">
      <alignment/>
    </xf>
    <xf numFmtId="0" fontId="0" fillId="19" borderId="29" xfId="0" applyFont="1" applyFill="1" applyBorder="1" applyAlignment="1">
      <alignment horizontal="center"/>
    </xf>
    <xf numFmtId="0" fontId="13" fillId="0" borderId="11" xfId="0" applyFont="1" applyBorder="1" applyAlignment="1">
      <alignment horizontal="left"/>
    </xf>
    <xf numFmtId="0" fontId="14" fillId="34" borderId="15" xfId="0" applyFont="1" applyFill="1" applyBorder="1" applyAlignment="1">
      <alignment horizontal="left"/>
    </xf>
    <xf numFmtId="0" fontId="15" fillId="0" borderId="15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1" fillId="34" borderId="15" xfId="0" applyFont="1" applyFill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2" fillId="19" borderId="24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7" xfId="0" applyFont="1" applyBorder="1" applyAlignment="1">
      <alignment/>
    </xf>
    <xf numFmtId="192" fontId="12" fillId="39" borderId="19" xfId="0" applyNumberFormat="1" applyFont="1" applyFill="1" applyBorder="1" applyAlignment="1">
      <alignment horizontal="right"/>
    </xf>
    <xf numFmtId="1" fontId="2" fillId="39" borderId="25" xfId="0" applyNumberFormat="1" applyFont="1" applyFill="1" applyBorder="1" applyAlignment="1">
      <alignment horizontal="center"/>
    </xf>
    <xf numFmtId="0" fontId="2" fillId="39" borderId="28" xfId="0" applyFont="1" applyFill="1" applyBorder="1" applyAlignment="1">
      <alignment horizontal="center"/>
    </xf>
    <xf numFmtId="0" fontId="2" fillId="39" borderId="31" xfId="0" applyFont="1" applyFill="1" applyBorder="1" applyAlignment="1">
      <alignment horizontal="center"/>
    </xf>
    <xf numFmtId="0" fontId="2" fillId="39" borderId="32" xfId="0" applyFont="1" applyFill="1" applyBorder="1" applyAlignment="1">
      <alignment/>
    </xf>
    <xf numFmtId="0" fontId="0" fillId="39" borderId="17" xfId="0" applyFill="1" applyBorder="1" applyAlignment="1">
      <alignment/>
    </xf>
    <xf numFmtId="1" fontId="2" fillId="39" borderId="33" xfId="0" applyNumberFormat="1" applyFont="1" applyFill="1" applyBorder="1" applyAlignment="1">
      <alignment horizontal="center"/>
    </xf>
    <xf numFmtId="0" fontId="15" fillId="39" borderId="17" xfId="0" applyFont="1" applyFill="1" applyBorder="1" applyAlignment="1">
      <alignment horizontal="center"/>
    </xf>
    <xf numFmtId="0" fontId="16" fillId="39" borderId="17" xfId="0" applyFont="1" applyFill="1" applyBorder="1" applyAlignment="1">
      <alignment horizontal="center"/>
    </xf>
    <xf numFmtId="0" fontId="2" fillId="39" borderId="10" xfId="0" applyFont="1" applyFill="1" applyBorder="1" applyAlignment="1">
      <alignment horizontal="center"/>
    </xf>
    <xf numFmtId="0" fontId="2" fillId="39" borderId="34" xfId="0" applyFont="1" applyFill="1" applyBorder="1" applyAlignment="1">
      <alignment/>
    </xf>
    <xf numFmtId="0" fontId="0" fillId="39" borderId="35" xfId="0" applyFont="1" applyFill="1" applyBorder="1" applyAlignment="1">
      <alignment horizontal="center"/>
    </xf>
    <xf numFmtId="0" fontId="0" fillId="39" borderId="36" xfId="0" applyFont="1" applyFill="1" applyBorder="1" applyAlignment="1">
      <alignment horizontal="center"/>
    </xf>
    <xf numFmtId="0" fontId="2" fillId="39" borderId="32" xfId="0" applyFont="1" applyFill="1" applyBorder="1" applyAlignment="1">
      <alignment/>
    </xf>
    <xf numFmtId="0" fontId="11" fillId="0" borderId="19" xfId="0" applyFont="1" applyFill="1" applyBorder="1" applyAlignment="1">
      <alignment horizontal="center"/>
    </xf>
    <xf numFmtId="0" fontId="1" fillId="40" borderId="0" xfId="0" applyFont="1" applyFill="1" applyBorder="1" applyAlignment="1">
      <alignment horizontal="center"/>
    </xf>
    <xf numFmtId="0" fontId="0" fillId="40" borderId="0" xfId="0" applyFill="1" applyBorder="1" applyAlignment="1">
      <alignment/>
    </xf>
    <xf numFmtId="0" fontId="0" fillId="40" borderId="0" xfId="0" applyFill="1" applyBorder="1" applyAlignment="1">
      <alignment horizontal="center"/>
    </xf>
    <xf numFmtId="192" fontId="6" fillId="40" borderId="17" xfId="0" applyNumberFormat="1" applyFont="1" applyFill="1" applyBorder="1" applyAlignment="1">
      <alignment horizontal="center"/>
    </xf>
    <xf numFmtId="0" fontId="6" fillId="40" borderId="0" xfId="0" applyFont="1" applyFill="1" applyBorder="1" applyAlignment="1">
      <alignment horizontal="center"/>
    </xf>
    <xf numFmtId="1" fontId="2" fillId="39" borderId="31" xfId="0" applyNumberFormat="1" applyFont="1" applyFill="1" applyBorder="1" applyAlignment="1">
      <alignment horizontal="center"/>
    </xf>
    <xf numFmtId="0" fontId="57" fillId="40" borderId="17" xfId="0" applyFont="1" applyFill="1" applyBorder="1" applyAlignment="1">
      <alignment horizontal="center"/>
    </xf>
    <xf numFmtId="1" fontId="2" fillId="39" borderId="37" xfId="0" applyNumberFormat="1" applyFont="1" applyFill="1" applyBorder="1" applyAlignment="1">
      <alignment horizontal="center"/>
    </xf>
    <xf numFmtId="1" fontId="2" fillId="33" borderId="12" xfId="0" applyNumberFormat="1" applyFont="1" applyFill="1" applyBorder="1" applyAlignment="1">
      <alignment horizontal="left"/>
    </xf>
    <xf numFmtId="0" fontId="2" fillId="33" borderId="19" xfId="0" applyFont="1" applyFill="1" applyBorder="1" applyAlignment="1">
      <alignment horizontal="left"/>
    </xf>
    <xf numFmtId="1" fontId="12" fillId="33" borderId="20" xfId="0" applyNumberFormat="1" applyFont="1" applyFill="1" applyBorder="1" applyAlignment="1">
      <alignment horizontal="center"/>
    </xf>
    <xf numFmtId="0" fontId="11" fillId="40" borderId="11" xfId="0" applyFont="1" applyFill="1" applyBorder="1" applyAlignment="1">
      <alignment horizontal="center"/>
    </xf>
    <xf numFmtId="0" fontId="19" fillId="40" borderId="14" xfId="0" applyFont="1" applyFill="1" applyBorder="1" applyAlignment="1">
      <alignment horizontal="center"/>
    </xf>
    <xf numFmtId="0" fontId="12" fillId="19" borderId="20" xfId="0" applyFont="1" applyFill="1" applyBorder="1" applyAlignment="1">
      <alignment horizontal="center"/>
    </xf>
    <xf numFmtId="0" fontId="12" fillId="41" borderId="20" xfId="0" applyFont="1" applyFill="1" applyBorder="1" applyAlignment="1">
      <alignment horizontal="center"/>
    </xf>
    <xf numFmtId="0" fontId="0" fillId="41" borderId="0" xfId="0" applyFont="1" applyFill="1" applyAlignment="1">
      <alignment/>
    </xf>
    <xf numFmtId="0" fontId="0" fillId="38" borderId="0" xfId="0" applyFill="1" applyAlignment="1">
      <alignment/>
    </xf>
    <xf numFmtId="0" fontId="0" fillId="39" borderId="38" xfId="0" applyFill="1" applyBorder="1" applyAlignment="1">
      <alignment horizontal="center"/>
    </xf>
    <xf numFmtId="0" fontId="0" fillId="39" borderId="39" xfId="0" applyFill="1" applyBorder="1" applyAlignment="1">
      <alignment horizontal="center"/>
    </xf>
    <xf numFmtId="0" fontId="0" fillId="39" borderId="40" xfId="0" applyFill="1" applyBorder="1" applyAlignment="1">
      <alignment horizontal="center"/>
    </xf>
    <xf numFmtId="0" fontId="0" fillId="39" borderId="41" xfId="0" applyFill="1" applyBorder="1" applyAlignment="1">
      <alignment horizontal="center"/>
    </xf>
    <xf numFmtId="0" fontId="0" fillId="39" borderId="42" xfId="0" applyFill="1" applyBorder="1" applyAlignment="1">
      <alignment horizontal="center"/>
    </xf>
    <xf numFmtId="0" fontId="0" fillId="39" borderId="43" xfId="0" applyFill="1" applyBorder="1" applyAlignment="1">
      <alignment horizontal="center"/>
    </xf>
    <xf numFmtId="0" fontId="1" fillId="34" borderId="44" xfId="0" applyFont="1" applyFill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34" borderId="44" xfId="0" applyFont="1" applyFill="1" applyBorder="1" applyAlignment="1">
      <alignment horizontal="center" wrapText="1"/>
    </xf>
    <xf numFmtId="0" fontId="12" fillId="35" borderId="18" xfId="0" applyFont="1" applyFill="1" applyBorder="1" applyAlignment="1">
      <alignment horizontal="left"/>
    </xf>
    <xf numFmtId="0" fontId="12" fillId="0" borderId="17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0" fillId="0" borderId="0" xfId="0" applyAlignment="1">
      <alignment horizontal="lef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36</xdr:row>
      <xdr:rowOff>323850</xdr:rowOff>
    </xdr:from>
    <xdr:to>
      <xdr:col>5</xdr:col>
      <xdr:colOff>371475</xdr:colOff>
      <xdr:row>36</xdr:row>
      <xdr:rowOff>781050</xdr:rowOff>
    </xdr:to>
    <xdr:pic>
      <xdr:nvPicPr>
        <xdr:cNvPr id="1" name="Picture 2" descr="Blue Power Large 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7181850"/>
          <a:ext cx="24288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</xdr:colOff>
      <xdr:row>0</xdr:row>
      <xdr:rowOff>266700</xdr:rowOff>
    </xdr:from>
    <xdr:to>
      <xdr:col>5</xdr:col>
      <xdr:colOff>323850</xdr:colOff>
      <xdr:row>0</xdr:row>
      <xdr:rowOff>723900</xdr:rowOff>
    </xdr:to>
    <xdr:pic>
      <xdr:nvPicPr>
        <xdr:cNvPr id="2" name="Picture 2" descr="Blue Power Large 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266700"/>
          <a:ext cx="24288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628650</xdr:colOff>
      <xdr:row>36</xdr:row>
      <xdr:rowOff>76200</xdr:rowOff>
    </xdr:from>
    <xdr:to>
      <xdr:col>1</xdr:col>
      <xdr:colOff>2276475</xdr:colOff>
      <xdr:row>36</xdr:row>
      <xdr:rowOff>981075</xdr:rowOff>
    </xdr:to>
    <xdr:pic>
      <xdr:nvPicPr>
        <xdr:cNvPr id="3" name="Grafi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3450" y="6934200"/>
          <a:ext cx="16478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685800</xdr:colOff>
      <xdr:row>0</xdr:row>
      <xdr:rowOff>38100</xdr:rowOff>
    </xdr:from>
    <xdr:to>
      <xdr:col>1</xdr:col>
      <xdr:colOff>2333625</xdr:colOff>
      <xdr:row>0</xdr:row>
      <xdr:rowOff>942975</xdr:rowOff>
    </xdr:to>
    <xdr:pic>
      <xdr:nvPicPr>
        <xdr:cNvPr id="4" name="Grafik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0600" y="38100"/>
          <a:ext cx="16478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4"/>
  <sheetViews>
    <sheetView tabSelected="1" view="pageLayout" workbookViewId="0" topLeftCell="A70">
      <selection activeCell="F83" sqref="F83"/>
    </sheetView>
  </sheetViews>
  <sheetFormatPr defaultColWidth="9.140625" defaultRowHeight="12.75"/>
  <cols>
    <col min="1" max="1" width="4.57421875" style="15" customWidth="1"/>
    <col min="2" max="2" width="44.140625" style="0" customWidth="1"/>
    <col min="3" max="3" width="11.421875" style="3" customWidth="1"/>
    <col min="4" max="4" width="8.7109375" style="3" customWidth="1"/>
    <col min="5" max="5" width="12.00390625" style="3" customWidth="1"/>
    <col min="6" max="6" width="19.00390625" style="3" customWidth="1"/>
  </cols>
  <sheetData>
    <row r="1" spans="1:6" ht="77.25" customHeight="1" thickBot="1">
      <c r="A1" s="104"/>
      <c r="B1" s="105"/>
      <c r="C1" s="106"/>
      <c r="D1" s="106"/>
      <c r="E1" s="106"/>
      <c r="F1" s="106"/>
    </row>
    <row r="2" spans="1:6" ht="30.75" customHeight="1" thickBot="1">
      <c r="A2" s="24" t="s">
        <v>26</v>
      </c>
      <c r="B2" s="25"/>
      <c r="C2" s="26"/>
      <c r="D2" s="130" t="s">
        <v>14</v>
      </c>
      <c r="E2" s="131"/>
      <c r="F2" s="132"/>
    </row>
    <row r="3" spans="1:6" ht="18" customHeight="1" thickBot="1">
      <c r="A3" s="32"/>
      <c r="B3" s="33"/>
      <c r="C3" s="34"/>
      <c r="D3" s="22"/>
      <c r="E3" s="22"/>
      <c r="F3" s="29"/>
    </row>
    <row r="4" spans="1:6" s="2" customFormat="1" ht="21.75" customHeight="1" thickBot="1">
      <c r="A4" s="30"/>
      <c r="B4" s="31" t="s">
        <v>2</v>
      </c>
      <c r="C4" s="127" t="s">
        <v>3</v>
      </c>
      <c r="D4" s="23" t="s">
        <v>15</v>
      </c>
      <c r="E4" s="128" t="s">
        <v>11</v>
      </c>
      <c r="F4" s="5" t="s">
        <v>8</v>
      </c>
    </row>
    <row r="5" spans="1:6" ht="12.75">
      <c r="A5" s="52"/>
      <c r="B5" s="75"/>
      <c r="C5" s="65"/>
      <c r="D5" s="65"/>
      <c r="E5" s="68">
        <f>SUM(C5/230)</f>
        <v>0</v>
      </c>
      <c r="F5" s="69">
        <f>SUM(C5*D5)</f>
        <v>0</v>
      </c>
    </row>
    <row r="6" spans="1:6" ht="12.75">
      <c r="A6" s="52"/>
      <c r="B6" s="75"/>
      <c r="C6" s="65"/>
      <c r="D6" s="65"/>
      <c r="E6" s="68">
        <f aca="true" t="shared" si="0" ref="E6:E35">SUM(C6/230)</f>
        <v>0</v>
      </c>
      <c r="F6" s="69">
        <f aca="true" t="shared" si="1" ref="F6:F35">SUM(C6*D6)</f>
        <v>0</v>
      </c>
    </row>
    <row r="7" spans="1:6" ht="12.75">
      <c r="A7" s="52"/>
      <c r="B7" s="75" t="s">
        <v>21</v>
      </c>
      <c r="C7" s="65">
        <v>1380</v>
      </c>
      <c r="D7" s="65">
        <v>0.2</v>
      </c>
      <c r="E7" s="68">
        <f t="shared" si="0"/>
        <v>6</v>
      </c>
      <c r="F7" s="69">
        <f t="shared" si="1"/>
        <v>276</v>
      </c>
    </row>
    <row r="8" spans="1:6" ht="12" customHeight="1">
      <c r="A8" s="52"/>
      <c r="B8" s="75"/>
      <c r="C8" s="65"/>
      <c r="D8" s="65"/>
      <c r="E8" s="68">
        <f t="shared" si="0"/>
        <v>0</v>
      </c>
      <c r="F8" s="69">
        <f t="shared" si="1"/>
        <v>0</v>
      </c>
    </row>
    <row r="9" spans="1:6" ht="12" customHeight="1">
      <c r="A9" s="52"/>
      <c r="B9" s="75"/>
      <c r="C9" s="65"/>
      <c r="D9" s="65"/>
      <c r="E9" s="68">
        <f t="shared" si="0"/>
        <v>0</v>
      </c>
      <c r="F9" s="69">
        <f t="shared" si="1"/>
        <v>0</v>
      </c>
    </row>
    <row r="10" spans="1:6" ht="12" customHeight="1">
      <c r="A10" s="52"/>
      <c r="B10" s="76"/>
      <c r="C10" s="65"/>
      <c r="D10" s="65"/>
      <c r="E10" s="68">
        <f t="shared" si="0"/>
        <v>0</v>
      </c>
      <c r="F10" s="69">
        <f t="shared" si="1"/>
        <v>0</v>
      </c>
    </row>
    <row r="11" spans="1:6" ht="12" customHeight="1">
      <c r="A11" s="52"/>
      <c r="B11" s="75"/>
      <c r="C11" s="65"/>
      <c r="D11" s="65"/>
      <c r="E11" s="68">
        <f t="shared" si="0"/>
        <v>0</v>
      </c>
      <c r="F11" s="69">
        <f t="shared" si="1"/>
        <v>0</v>
      </c>
    </row>
    <row r="12" spans="1:6" ht="12" customHeight="1">
      <c r="A12" s="52"/>
      <c r="B12" s="75"/>
      <c r="C12" s="65"/>
      <c r="D12" s="65"/>
      <c r="E12" s="68">
        <f t="shared" si="0"/>
        <v>0</v>
      </c>
      <c r="F12" s="69">
        <f t="shared" si="1"/>
        <v>0</v>
      </c>
    </row>
    <row r="13" spans="1:6" ht="12" customHeight="1">
      <c r="A13" s="52"/>
      <c r="B13" s="75"/>
      <c r="C13" s="65"/>
      <c r="D13" s="65"/>
      <c r="E13" s="68">
        <f t="shared" si="0"/>
        <v>0</v>
      </c>
      <c r="F13" s="69">
        <f t="shared" si="1"/>
        <v>0</v>
      </c>
    </row>
    <row r="14" spans="1:6" ht="12" customHeight="1">
      <c r="A14" s="52"/>
      <c r="B14" s="75"/>
      <c r="C14" s="65"/>
      <c r="D14" s="65"/>
      <c r="E14" s="68">
        <f>SUM(C14/230)</f>
        <v>0</v>
      </c>
      <c r="F14" s="69">
        <f>SUM(C14*D14)</f>
        <v>0</v>
      </c>
    </row>
    <row r="15" spans="1:6" ht="12" customHeight="1">
      <c r="A15" s="52"/>
      <c r="B15" s="75"/>
      <c r="C15" s="65"/>
      <c r="D15" s="65"/>
      <c r="E15" s="68">
        <f t="shared" si="0"/>
        <v>0</v>
      </c>
      <c r="F15" s="69">
        <f t="shared" si="1"/>
        <v>0</v>
      </c>
    </row>
    <row r="16" spans="1:6" ht="12" customHeight="1">
      <c r="A16" s="52"/>
      <c r="B16" s="75"/>
      <c r="C16" s="65"/>
      <c r="D16" s="65"/>
      <c r="E16" s="68">
        <f t="shared" si="0"/>
        <v>0</v>
      </c>
      <c r="F16" s="69">
        <f t="shared" si="1"/>
        <v>0</v>
      </c>
    </row>
    <row r="17" spans="1:6" ht="12" customHeight="1">
      <c r="A17" s="52"/>
      <c r="B17" s="75"/>
      <c r="C17" s="65"/>
      <c r="D17" s="65"/>
      <c r="E17" s="68">
        <f t="shared" si="0"/>
        <v>0</v>
      </c>
      <c r="F17" s="69">
        <f t="shared" si="1"/>
        <v>0</v>
      </c>
    </row>
    <row r="18" spans="1:6" ht="12" customHeight="1">
      <c r="A18" s="52"/>
      <c r="B18" s="75"/>
      <c r="C18" s="65"/>
      <c r="D18" s="65"/>
      <c r="E18" s="68">
        <f t="shared" si="0"/>
        <v>0</v>
      </c>
      <c r="F18" s="69">
        <f t="shared" si="1"/>
        <v>0</v>
      </c>
    </row>
    <row r="19" spans="1:6" ht="12" customHeight="1">
      <c r="A19" s="52"/>
      <c r="B19" s="75"/>
      <c r="C19" s="65"/>
      <c r="D19" s="65"/>
      <c r="E19" s="68">
        <f>SUM(C19/230)</f>
        <v>0</v>
      </c>
      <c r="F19" s="69">
        <f>SUM(C19*D19)</f>
        <v>0</v>
      </c>
    </row>
    <row r="20" spans="1:6" ht="12" customHeight="1">
      <c r="A20" s="52"/>
      <c r="B20" s="75"/>
      <c r="C20" s="65"/>
      <c r="D20" s="65"/>
      <c r="E20" s="68">
        <f>SUM(C20/230)</f>
        <v>0</v>
      </c>
      <c r="F20" s="69">
        <f>SUM(C20*D20)</f>
        <v>0</v>
      </c>
    </row>
    <row r="21" spans="1:6" ht="12" customHeight="1">
      <c r="A21" s="52"/>
      <c r="B21" s="75"/>
      <c r="C21" s="65"/>
      <c r="D21" s="65"/>
      <c r="E21" s="68">
        <f>SUM(C21/230)</f>
        <v>0</v>
      </c>
      <c r="F21" s="69">
        <f>SUM(C21*D21)</f>
        <v>0</v>
      </c>
    </row>
    <row r="22" spans="1:6" ht="12" customHeight="1">
      <c r="A22" s="52"/>
      <c r="B22" s="75"/>
      <c r="C22" s="65"/>
      <c r="D22" s="65"/>
      <c r="E22" s="68">
        <f t="shared" si="0"/>
        <v>0</v>
      </c>
      <c r="F22" s="69">
        <f t="shared" si="1"/>
        <v>0</v>
      </c>
    </row>
    <row r="23" spans="1:6" ht="12" customHeight="1">
      <c r="A23" s="52"/>
      <c r="B23" s="75"/>
      <c r="C23" s="65"/>
      <c r="D23" s="65"/>
      <c r="E23" s="68">
        <f t="shared" si="0"/>
        <v>0</v>
      </c>
      <c r="F23" s="69">
        <f t="shared" si="1"/>
        <v>0</v>
      </c>
    </row>
    <row r="24" spans="1:6" ht="12" customHeight="1">
      <c r="A24" s="52"/>
      <c r="B24" s="75"/>
      <c r="C24" s="65"/>
      <c r="D24" s="65"/>
      <c r="E24" s="68">
        <f t="shared" si="0"/>
        <v>0</v>
      </c>
      <c r="F24" s="69">
        <f t="shared" si="1"/>
        <v>0</v>
      </c>
    </row>
    <row r="25" spans="1:6" ht="12" customHeight="1">
      <c r="A25" s="52"/>
      <c r="B25" s="75"/>
      <c r="C25" s="65"/>
      <c r="D25" s="65"/>
      <c r="E25" s="68">
        <f t="shared" si="0"/>
        <v>0</v>
      </c>
      <c r="F25" s="69">
        <f t="shared" si="1"/>
        <v>0</v>
      </c>
    </row>
    <row r="26" spans="1:6" ht="12" customHeight="1">
      <c r="A26" s="52"/>
      <c r="B26" s="75"/>
      <c r="C26" s="65"/>
      <c r="D26" s="65"/>
      <c r="E26" s="68">
        <f t="shared" si="0"/>
        <v>0</v>
      </c>
      <c r="F26" s="69">
        <f t="shared" si="1"/>
        <v>0</v>
      </c>
    </row>
    <row r="27" spans="1:6" ht="12" customHeight="1">
      <c r="A27" s="52"/>
      <c r="B27" s="75"/>
      <c r="C27" s="65"/>
      <c r="D27" s="65"/>
      <c r="E27" s="68">
        <f t="shared" si="0"/>
        <v>0</v>
      </c>
      <c r="F27" s="69">
        <f t="shared" si="1"/>
        <v>0</v>
      </c>
    </row>
    <row r="28" spans="1:6" ht="12" customHeight="1">
      <c r="A28" s="52"/>
      <c r="B28" s="75"/>
      <c r="C28" s="65"/>
      <c r="D28" s="65"/>
      <c r="E28" s="68">
        <f t="shared" si="0"/>
        <v>0</v>
      </c>
      <c r="F28" s="69">
        <f t="shared" si="1"/>
        <v>0</v>
      </c>
    </row>
    <row r="29" spans="1:6" ht="12" customHeight="1">
      <c r="A29" s="52"/>
      <c r="B29" s="75"/>
      <c r="C29" s="65"/>
      <c r="D29" s="65"/>
      <c r="E29" s="68">
        <f>SUM(C29/230)</f>
        <v>0</v>
      </c>
      <c r="F29" s="69">
        <f>SUM(C29*D29)</f>
        <v>0</v>
      </c>
    </row>
    <row r="30" spans="1:6" ht="12" customHeight="1">
      <c r="A30" s="52"/>
      <c r="B30" s="75"/>
      <c r="C30" s="65"/>
      <c r="D30" s="65"/>
      <c r="E30" s="68">
        <f t="shared" si="0"/>
        <v>0</v>
      </c>
      <c r="F30" s="69">
        <f t="shared" si="1"/>
        <v>0</v>
      </c>
    </row>
    <row r="31" spans="1:6" ht="12" customHeight="1">
      <c r="A31" s="52"/>
      <c r="B31" s="75"/>
      <c r="C31" s="65"/>
      <c r="D31" s="65"/>
      <c r="E31" s="68">
        <f t="shared" si="0"/>
        <v>0</v>
      </c>
      <c r="F31" s="69">
        <f t="shared" si="1"/>
        <v>0</v>
      </c>
    </row>
    <row r="32" spans="1:6" ht="12" customHeight="1">
      <c r="A32" s="52"/>
      <c r="B32" s="75"/>
      <c r="C32" s="65"/>
      <c r="D32" s="65"/>
      <c r="E32" s="68">
        <f t="shared" si="0"/>
        <v>0</v>
      </c>
      <c r="F32" s="69">
        <f t="shared" si="1"/>
        <v>0</v>
      </c>
    </row>
    <row r="33" spans="1:6" ht="12" customHeight="1">
      <c r="A33" s="52"/>
      <c r="B33" s="75"/>
      <c r="C33" s="65"/>
      <c r="D33" s="65"/>
      <c r="E33" s="68">
        <f t="shared" si="0"/>
        <v>0</v>
      </c>
      <c r="F33" s="69">
        <f t="shared" si="1"/>
        <v>0</v>
      </c>
    </row>
    <row r="34" spans="1:6" ht="12" customHeight="1">
      <c r="A34" s="52"/>
      <c r="B34" s="75"/>
      <c r="C34" s="65"/>
      <c r="D34" s="65"/>
      <c r="E34" s="68">
        <f t="shared" si="0"/>
        <v>0</v>
      </c>
      <c r="F34" s="69">
        <f t="shared" si="1"/>
        <v>0</v>
      </c>
    </row>
    <row r="35" spans="1:6" ht="12" customHeight="1" thickBot="1">
      <c r="A35" s="54"/>
      <c r="B35" s="77"/>
      <c r="C35" s="66"/>
      <c r="D35" s="66"/>
      <c r="E35" s="70">
        <f t="shared" si="0"/>
        <v>0</v>
      </c>
      <c r="F35" s="71">
        <f t="shared" si="1"/>
        <v>0</v>
      </c>
    </row>
    <row r="36" spans="1:6" ht="18" customHeight="1" thickBot="1">
      <c r="A36" s="67"/>
      <c r="B36" s="93" t="s">
        <v>6</v>
      </c>
      <c r="C36" s="94"/>
      <c r="D36" s="95"/>
      <c r="E36" s="111" t="str">
        <f>SUMPRODUCT((F5:F35)/B73)&amp;" Ah"</f>
        <v>23 Ah</v>
      </c>
      <c r="F36" s="92" t="str">
        <f>SUM(F5:F35)&amp;" Wh"</f>
        <v>276 Wh</v>
      </c>
    </row>
    <row r="37" spans="1:6" ht="82.5" customHeight="1" thickBot="1">
      <c r="A37" s="55"/>
      <c r="B37" s="56"/>
      <c r="C37" s="57"/>
      <c r="D37" s="57"/>
      <c r="E37" s="107"/>
      <c r="F37" s="108"/>
    </row>
    <row r="38" spans="1:6" ht="39" customHeight="1" thickBot="1">
      <c r="A38" s="24" t="s">
        <v>26</v>
      </c>
      <c r="B38" s="25"/>
      <c r="C38" s="26"/>
      <c r="D38" s="130" t="s">
        <v>14</v>
      </c>
      <c r="E38" s="131"/>
      <c r="F38" s="132"/>
    </row>
    <row r="39" spans="2:6" ht="5.25" customHeight="1" thickBot="1">
      <c r="B39" s="39"/>
      <c r="C39" s="40"/>
      <c r="D39" s="110">
        <f>SUMPRODUCT(F5:F35)/B73</f>
        <v>23</v>
      </c>
      <c r="E39" s="41">
        <f>SUM(E5:E36)</f>
        <v>6</v>
      </c>
      <c r="F39" s="42">
        <f>SUM(F5:F35)</f>
        <v>276</v>
      </c>
    </row>
    <row r="40" spans="1:6" ht="17.25" customHeight="1" thickBot="1">
      <c r="A40" s="38"/>
      <c r="B40" s="58"/>
      <c r="C40" s="59"/>
      <c r="D40" s="60"/>
      <c r="E40" s="61"/>
      <c r="F40" s="62"/>
    </row>
    <row r="41" spans="1:6" s="2" customFormat="1" ht="29.25" customHeight="1" thickBot="1">
      <c r="A41" s="36"/>
      <c r="B41" s="64" t="s">
        <v>9</v>
      </c>
      <c r="C41" s="129" t="s">
        <v>12</v>
      </c>
      <c r="D41" s="127" t="s">
        <v>15</v>
      </c>
      <c r="E41" s="128" t="s">
        <v>13</v>
      </c>
      <c r="F41" s="37" t="s">
        <v>8</v>
      </c>
    </row>
    <row r="42" spans="1:6" ht="12" customHeight="1">
      <c r="A42" s="53"/>
      <c r="B42" s="78"/>
      <c r="C42" s="79"/>
      <c r="D42" s="79"/>
      <c r="E42" s="72">
        <f>SUM(C42*D42)</f>
        <v>0</v>
      </c>
      <c r="F42" s="73">
        <f>SUM(E42*B73)</f>
        <v>0</v>
      </c>
    </row>
    <row r="43" spans="1:6" ht="12" customHeight="1">
      <c r="A43" s="52"/>
      <c r="B43" s="75" t="s">
        <v>22</v>
      </c>
      <c r="C43" s="79">
        <v>1</v>
      </c>
      <c r="D43" s="65">
        <v>3</v>
      </c>
      <c r="E43" s="74">
        <f>SUM(C43*D43)</f>
        <v>3</v>
      </c>
      <c r="F43" s="69">
        <f>SUM(E43*B73)</f>
        <v>36</v>
      </c>
    </row>
    <row r="44" spans="1:6" ht="12" customHeight="1">
      <c r="A44" s="52"/>
      <c r="B44" s="75"/>
      <c r="C44" s="79"/>
      <c r="D44" s="86"/>
      <c r="E44" s="74">
        <f>SUM(C44*D44)</f>
        <v>0</v>
      </c>
      <c r="F44" s="69">
        <f>SUM(E44*B73)</f>
        <v>0</v>
      </c>
    </row>
    <row r="45" spans="1:6" ht="12" customHeight="1">
      <c r="A45" s="52"/>
      <c r="B45" s="75"/>
      <c r="C45" s="79"/>
      <c r="D45" s="65"/>
      <c r="E45" s="74">
        <f aca="true" t="shared" si="2" ref="E45:E67">SUM(C45*D45)</f>
        <v>0</v>
      </c>
      <c r="F45" s="69">
        <f>SUM(E45*B73)</f>
        <v>0</v>
      </c>
    </row>
    <row r="46" spans="1:6" ht="12" customHeight="1">
      <c r="A46" s="52"/>
      <c r="B46" s="75"/>
      <c r="C46" s="65"/>
      <c r="D46" s="65"/>
      <c r="E46" s="74">
        <f>SUM(C46*D46)</f>
        <v>0</v>
      </c>
      <c r="F46" s="69">
        <f>SUM(E46*B73)</f>
        <v>0</v>
      </c>
    </row>
    <row r="47" spans="1:6" ht="12" customHeight="1">
      <c r="A47" s="52"/>
      <c r="B47" s="75"/>
      <c r="C47" s="65"/>
      <c r="D47" s="65"/>
      <c r="E47" s="74">
        <f t="shared" si="2"/>
        <v>0</v>
      </c>
      <c r="F47" s="69">
        <f>SUM(E47*B73)</f>
        <v>0</v>
      </c>
    </row>
    <row r="48" spans="1:6" ht="12" customHeight="1">
      <c r="A48" s="52"/>
      <c r="B48" s="75"/>
      <c r="C48" s="65"/>
      <c r="D48" s="65"/>
      <c r="E48" s="74">
        <f t="shared" si="2"/>
        <v>0</v>
      </c>
      <c r="F48" s="73">
        <f>SUM(E48*B73)</f>
        <v>0</v>
      </c>
    </row>
    <row r="49" spans="1:6" ht="12" customHeight="1">
      <c r="A49" s="52"/>
      <c r="B49" s="75"/>
      <c r="C49" s="65"/>
      <c r="D49" s="65"/>
      <c r="E49" s="74">
        <f t="shared" si="2"/>
        <v>0</v>
      </c>
      <c r="F49" s="69">
        <f>SUM(E49*B73)</f>
        <v>0</v>
      </c>
    </row>
    <row r="50" spans="1:6" ht="12" customHeight="1">
      <c r="A50" s="52"/>
      <c r="B50" s="75"/>
      <c r="C50" s="65"/>
      <c r="D50" s="65"/>
      <c r="E50" s="74">
        <f t="shared" si="2"/>
        <v>0</v>
      </c>
      <c r="F50" s="69">
        <f>SUM(E50*B73)</f>
        <v>0</v>
      </c>
    </row>
    <row r="51" spans="1:6" ht="12" customHeight="1">
      <c r="A51" s="52"/>
      <c r="B51" s="75"/>
      <c r="C51" s="65"/>
      <c r="D51" s="65"/>
      <c r="E51" s="74">
        <f t="shared" si="2"/>
        <v>0</v>
      </c>
      <c r="F51" s="73">
        <f>SUM(E51*B73)</f>
        <v>0</v>
      </c>
    </row>
    <row r="52" spans="1:6" ht="12" customHeight="1">
      <c r="A52" s="52"/>
      <c r="B52" s="75"/>
      <c r="C52" s="65"/>
      <c r="D52" s="65"/>
      <c r="E52" s="74">
        <f t="shared" si="2"/>
        <v>0</v>
      </c>
      <c r="F52" s="69">
        <f>SUM(E52*B73)</f>
        <v>0</v>
      </c>
    </row>
    <row r="53" spans="1:6" ht="12" customHeight="1">
      <c r="A53" s="52"/>
      <c r="B53" s="75"/>
      <c r="C53" s="65"/>
      <c r="D53" s="65"/>
      <c r="E53" s="74">
        <f t="shared" si="2"/>
        <v>0</v>
      </c>
      <c r="F53" s="69">
        <f>SUM(E53*B73)</f>
        <v>0</v>
      </c>
    </row>
    <row r="54" spans="1:6" ht="12" customHeight="1">
      <c r="A54" s="52"/>
      <c r="B54" s="75"/>
      <c r="C54" s="65"/>
      <c r="D54" s="65"/>
      <c r="E54" s="74">
        <f t="shared" si="2"/>
        <v>0</v>
      </c>
      <c r="F54" s="73">
        <f>SUM(E54*B73)</f>
        <v>0</v>
      </c>
    </row>
    <row r="55" spans="1:6" ht="12" customHeight="1">
      <c r="A55" s="52"/>
      <c r="B55" s="75"/>
      <c r="C55" s="65"/>
      <c r="D55" s="65"/>
      <c r="E55" s="74">
        <f aca="true" t="shared" si="3" ref="E55:E62">SUM(C55*D55)</f>
        <v>0</v>
      </c>
      <c r="F55" s="69">
        <f>SUM(E55*B73)</f>
        <v>0</v>
      </c>
    </row>
    <row r="56" spans="1:6" ht="12" customHeight="1">
      <c r="A56" s="52"/>
      <c r="B56" s="75"/>
      <c r="C56" s="65"/>
      <c r="D56" s="65"/>
      <c r="E56" s="74">
        <f t="shared" si="3"/>
        <v>0</v>
      </c>
      <c r="F56" s="69">
        <f>SUM(E56*B73)</f>
        <v>0</v>
      </c>
    </row>
    <row r="57" spans="1:6" ht="12" customHeight="1">
      <c r="A57" s="52"/>
      <c r="B57" s="75"/>
      <c r="C57" s="65"/>
      <c r="D57" s="65"/>
      <c r="E57" s="74">
        <f t="shared" si="3"/>
        <v>0</v>
      </c>
      <c r="F57" s="73">
        <f>SUM(E57*B73)</f>
        <v>0</v>
      </c>
    </row>
    <row r="58" spans="1:6" ht="12" customHeight="1">
      <c r="A58" s="52"/>
      <c r="B58" s="75"/>
      <c r="C58" s="65"/>
      <c r="D58" s="65"/>
      <c r="E58" s="74">
        <f t="shared" si="3"/>
        <v>0</v>
      </c>
      <c r="F58" s="69">
        <f>SUM(E58*B73)</f>
        <v>0</v>
      </c>
    </row>
    <row r="59" spans="1:6" ht="12" customHeight="1">
      <c r="A59" s="52"/>
      <c r="B59" s="75"/>
      <c r="C59" s="65"/>
      <c r="D59" s="65"/>
      <c r="E59" s="74">
        <f t="shared" si="3"/>
        <v>0</v>
      </c>
      <c r="F59" s="69">
        <f>SUM(E59*B73)</f>
        <v>0</v>
      </c>
    </row>
    <row r="60" spans="1:6" ht="12" customHeight="1">
      <c r="A60" s="52"/>
      <c r="B60" s="75"/>
      <c r="C60" s="65"/>
      <c r="D60" s="65"/>
      <c r="E60" s="74">
        <f t="shared" si="3"/>
        <v>0</v>
      </c>
      <c r="F60" s="73">
        <f>SUM(E60*B73)</f>
        <v>0</v>
      </c>
    </row>
    <row r="61" spans="1:6" ht="12" customHeight="1">
      <c r="A61" s="52"/>
      <c r="B61" s="75"/>
      <c r="C61" s="65"/>
      <c r="D61" s="65"/>
      <c r="E61" s="74">
        <f t="shared" si="3"/>
        <v>0</v>
      </c>
      <c r="F61" s="69">
        <f>SUM(E61*B73)</f>
        <v>0</v>
      </c>
    </row>
    <row r="62" spans="1:6" ht="12" customHeight="1">
      <c r="A62" s="52"/>
      <c r="B62" s="75"/>
      <c r="C62" s="65"/>
      <c r="D62" s="65"/>
      <c r="E62" s="74">
        <f t="shared" si="3"/>
        <v>0</v>
      </c>
      <c r="F62" s="69">
        <f>SUM(E62*B73)</f>
        <v>0</v>
      </c>
    </row>
    <row r="63" spans="1:6" ht="12" customHeight="1">
      <c r="A63" s="52"/>
      <c r="B63" s="75"/>
      <c r="C63" s="65"/>
      <c r="D63" s="65"/>
      <c r="E63" s="74">
        <f t="shared" si="2"/>
        <v>0</v>
      </c>
      <c r="F63" s="73">
        <f>SUM(E63*B73)</f>
        <v>0</v>
      </c>
    </row>
    <row r="64" spans="1:6" ht="12" customHeight="1">
      <c r="A64" s="52"/>
      <c r="B64" s="75"/>
      <c r="C64" s="65"/>
      <c r="D64" s="65"/>
      <c r="E64" s="74">
        <f t="shared" si="2"/>
        <v>0</v>
      </c>
      <c r="F64" s="69">
        <f>SUM(E64*B73)</f>
        <v>0</v>
      </c>
    </row>
    <row r="65" spans="1:6" ht="12" customHeight="1">
      <c r="A65" s="52"/>
      <c r="B65" s="75"/>
      <c r="C65" s="65"/>
      <c r="D65" s="65"/>
      <c r="E65" s="74">
        <f t="shared" si="2"/>
        <v>0</v>
      </c>
      <c r="F65" s="69">
        <f>SUM(E65*B73)</f>
        <v>0</v>
      </c>
    </row>
    <row r="66" spans="1:6" ht="12" customHeight="1">
      <c r="A66" s="52"/>
      <c r="B66" s="75"/>
      <c r="C66" s="65"/>
      <c r="D66" s="65"/>
      <c r="E66" s="74">
        <f t="shared" si="2"/>
        <v>0</v>
      </c>
      <c r="F66" s="73">
        <f>SUM(E66*B73)</f>
        <v>0</v>
      </c>
    </row>
    <row r="67" spans="1:6" ht="12" customHeight="1">
      <c r="A67" s="52"/>
      <c r="B67" s="75"/>
      <c r="C67" s="65"/>
      <c r="D67" s="65"/>
      <c r="E67" s="74">
        <f t="shared" si="2"/>
        <v>0</v>
      </c>
      <c r="F67" s="69">
        <f>SUM(E67*B73)</f>
        <v>0</v>
      </c>
    </row>
    <row r="68" spans="1:6" ht="18.75" customHeight="1" thickBot="1">
      <c r="A68" s="54"/>
      <c r="B68" s="99" t="s">
        <v>7</v>
      </c>
      <c r="C68" s="100"/>
      <c r="D68" s="101"/>
      <c r="E68" s="90" t="str">
        <f>SUMPRODUCT((F42:F67)/B73)&amp;" Ah"</f>
        <v>3 Ah</v>
      </c>
      <c r="F68" s="91" t="str">
        <f>SUM(F42:F67)&amp;" Wh"</f>
        <v>36 Wh</v>
      </c>
    </row>
    <row r="69" spans="1:6" s="4" customFormat="1" ht="4.5" customHeight="1" thickBot="1">
      <c r="A69" s="80"/>
      <c r="B69" s="81"/>
      <c r="C69" s="82"/>
      <c r="D69" s="83"/>
      <c r="E69" s="84">
        <f>SUM(E42:E67)</f>
        <v>3</v>
      </c>
      <c r="F69" s="85">
        <f>SUM(F42:F67)</f>
        <v>36</v>
      </c>
    </row>
    <row r="70" spans="1:6" s="4" customFormat="1" ht="21.75" customHeight="1" thickBot="1">
      <c r="A70" s="48"/>
      <c r="B70" s="102" t="s">
        <v>10</v>
      </c>
      <c r="C70" s="96"/>
      <c r="D70" s="97"/>
      <c r="E70" s="109" t="str">
        <f>SUMPRODUCT(F36:F68)/B73&amp;" Ah"</f>
        <v>26 Ah</v>
      </c>
      <c r="F70" s="98" t="str">
        <f>SUM(F36:F68)&amp;" Wh"</f>
        <v>312 Wh</v>
      </c>
    </row>
    <row r="71" spans="1:6" s="4" customFormat="1" ht="21.75" customHeight="1" thickBot="1">
      <c r="A71" s="48"/>
      <c r="B71" s="88"/>
      <c r="C71" s="49"/>
      <c r="D71" s="50"/>
      <c r="E71" s="51"/>
      <c r="F71" s="87"/>
    </row>
    <row r="72" spans="1:6" s="1" customFormat="1" ht="20.25">
      <c r="A72" s="116"/>
      <c r="B72" s="45" t="s">
        <v>19</v>
      </c>
      <c r="C72" s="46" t="s">
        <v>16</v>
      </c>
      <c r="D72" s="46"/>
      <c r="E72" s="47"/>
      <c r="F72" s="63" t="str">
        <f>SUM((F39+F69)/B73*1.75*1.1)&amp;" Ah"</f>
        <v>50.05 Ah</v>
      </c>
    </row>
    <row r="73" spans="1:6" ht="27" customHeight="1" thickBot="1">
      <c r="A73" s="103"/>
      <c r="B73" s="118">
        <v>12</v>
      </c>
      <c r="C73" s="113" t="s">
        <v>17</v>
      </c>
      <c r="D73" s="112"/>
      <c r="E73" s="10"/>
      <c r="F73" s="114" t="str">
        <f>SUM((F39+F69)/B73*1.1*1.1)&amp;" Ah"</f>
        <v>31.46 Ah</v>
      </c>
    </row>
    <row r="74" spans="1:6" ht="26.25" customHeight="1" hidden="1">
      <c r="A74" s="16"/>
      <c r="B74" s="7" t="s">
        <v>0</v>
      </c>
      <c r="C74" s="13" t="e">
        <f>SUM(F72*1)</f>
        <v>#VALUE!</v>
      </c>
      <c r="D74" s="14" t="s">
        <v>1</v>
      </c>
      <c r="E74" s="6"/>
      <c r="F74" s="11"/>
    </row>
    <row r="75" spans="1:6" ht="18.75" thickBot="1">
      <c r="A75" s="27"/>
      <c r="B75" s="28"/>
      <c r="C75" s="17">
        <f>SUM(F39/B73)+E69</f>
        <v>26</v>
      </c>
      <c r="D75" s="18"/>
      <c r="E75" s="8"/>
      <c r="F75" s="11"/>
    </row>
    <row r="76" spans="1:6" ht="15">
      <c r="A76" s="115"/>
      <c r="B76" s="35" t="s">
        <v>23</v>
      </c>
      <c r="C76" s="12"/>
      <c r="D76" s="9" t="s">
        <v>4</v>
      </c>
      <c r="E76" s="19"/>
      <c r="F76" s="20"/>
    </row>
    <row r="77" spans="1:6" ht="28.5" customHeight="1" thickBot="1">
      <c r="A77" s="103"/>
      <c r="B77" s="117">
        <v>15</v>
      </c>
      <c r="C77" s="21">
        <f>SUM(C75*1)</f>
        <v>26</v>
      </c>
      <c r="D77" s="89">
        <f>SUM(C77/B77)*1.5</f>
        <v>2.6</v>
      </c>
      <c r="E77" s="43" t="s">
        <v>5</v>
      </c>
      <c r="F77" s="44"/>
    </row>
    <row r="78" ht="13.5" thickBot="1"/>
    <row r="79" spans="2:4" ht="13.5" thickTop="1">
      <c r="B79" s="121" t="s">
        <v>24</v>
      </c>
      <c r="C79" s="122"/>
      <c r="D79" s="123" t="str">
        <f>SUM(((F39+F69)/B73*1.75*1.1)*0.3)&amp;" A"</f>
        <v>15.015 A</v>
      </c>
    </row>
    <row r="80" spans="2:4" ht="13.5" thickBot="1">
      <c r="B80" s="124" t="s">
        <v>25</v>
      </c>
      <c r="C80" s="125"/>
      <c r="D80" s="126" t="str">
        <f>SUM(((F39+F69)/B73*1.1*1.1)*0.3)&amp;" A"</f>
        <v>9.438 A</v>
      </c>
    </row>
    <row r="81" ht="13.5" thickTop="1"/>
    <row r="83" spans="2:5" ht="12.75">
      <c r="B83" s="119" t="s">
        <v>18</v>
      </c>
      <c r="E83" s="133" t="s">
        <v>28</v>
      </c>
    </row>
    <row r="84" spans="2:5" ht="12.75">
      <c r="B84" s="120" t="s">
        <v>20</v>
      </c>
      <c r="E84" s="133" t="s">
        <v>27</v>
      </c>
    </row>
  </sheetData>
  <sheetProtection/>
  <mergeCells count="2">
    <mergeCell ref="D2:F2"/>
    <mergeCell ref="D38:F38"/>
  </mergeCells>
  <printOptions/>
  <pageMargins left="0.42" right="0.25" top="0.46" bottom="0.32" header="0.17" footer="0.24"/>
  <pageSetup horizontalDpi="600" verticalDpi="600" orientation="portrait" scale="98" r:id="rId2"/>
  <rowBreaks count="1" manualBreakCount="1">
    <brk id="36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Victron Energy BV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ruurd</dc:creator>
  <cp:keywords/>
  <dc:description/>
  <cp:lastModifiedBy>Silvio Franceschini</cp:lastModifiedBy>
  <cp:lastPrinted>2007-04-26T15:22:44Z</cp:lastPrinted>
  <dcterms:created xsi:type="dcterms:W3CDTF">2004-01-09T11:15:32Z</dcterms:created>
  <dcterms:modified xsi:type="dcterms:W3CDTF">2022-10-11T13:50:33Z</dcterms:modified>
  <cp:category/>
  <cp:version/>
  <cp:contentType/>
  <cp:contentStatus/>
</cp:coreProperties>
</file>